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AGUA POTABLE\2020 CUENTA PUBLICA\INFORMACION PRESUPUESTAL\"/>
    </mc:Choice>
  </mc:AlternateContent>
  <bookViews>
    <workbookView xWindow="0" yWindow="0" windowWidth="28800" windowHeight="12135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12" i="6"/>
  <c r="H11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E69" i="6" s="1"/>
  <c r="H69" i="6" s="1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E53" i="6" s="1"/>
  <c r="H53" i="6" s="1"/>
  <c r="C43" i="6"/>
  <c r="C33" i="6"/>
  <c r="C23" i="6"/>
  <c r="C13" i="6"/>
  <c r="C5" i="6"/>
  <c r="E43" i="6" l="1"/>
  <c r="H43" i="6" s="1"/>
  <c r="E33" i="6"/>
  <c r="H33" i="6" s="1"/>
  <c r="E23" i="6"/>
  <c r="H23" i="6" s="1"/>
  <c r="G77" i="6"/>
  <c r="E13" i="6"/>
  <c r="H13" i="6" s="1"/>
  <c r="D77" i="6"/>
  <c r="E5" i="6"/>
  <c r="C77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<sst xmlns="http://schemas.openxmlformats.org/spreadsheetml/2006/main" count="203" uniqueCount="142">
  <si>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</si>
  <si>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</si>
  <si>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</si>
  <si>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</si>
  <si>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</si>
  <si>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</si>
  <si>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</si>
  <si>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</si>
  <si>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</si>
  <si>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</si>
  <si>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</si>
  <si>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</si>
  <si>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</si>
  <si>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</si>
  <si>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</si>
  <si>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</si>
  <si>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</si>
  <si>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</si>
  <si>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</si>
  <si>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</si>
  <si>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</si>
  <si>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</si>
  <si>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</si>
  <si>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</si>
  <si>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</si>
  <si>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</si>
  <si>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</si>
  <si>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</si>
  <si>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</si>
  <si>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</si>
  <si>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</si>
  <si>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</si>
  <si>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</si>
  <si>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</si>
  <si>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</si>
  <si>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</si>
  <si>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</si>
  <si>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</si>
  <si>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</si>
  <si>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</si>
  <si>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</si>
  <si>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</si>
  <si>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</si>
  <si>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</si>
  <si>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</si>
  <si>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</si>
  <si>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</si>
  <si>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</si>
  <si>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</si>
  <si>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</si>
  <si>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</si>
  <si>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</si>
  <si>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</si>
  <si>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</si>
  <si>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</si>
  <si>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</si>
  <si>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</si>
  <si>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</si>
  <si>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</si>
  <si>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</si>
  <si>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</si>
  <si>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</si>
  <si>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</si>
  <si>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</si>
  <si>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</si>
  <si>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</si>
  <si>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</si>
  <si>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</si>
  <si>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</si>
  <si>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</si>
  <si>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</si>
  <si>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</si>
  <si>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</si>
  <si>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</si>
  <si>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</si>
  <si>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</si>
  <si>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</si>
  <si>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</si>
  <si>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</si>
  <si>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</si>
  <si>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</si>
  <si>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</si>
  <si>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</si>
  <si>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</si>
  <si>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</si>
  <si>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</si>
  <si>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</si>
  <si>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</si>
  <si>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</si>
  <si>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</si>
  <si>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</si>
  <si>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</si>
  <si>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</si>
  <si>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</si>
  <si>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</si>
  <si>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</si>
  <si>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</si>
  <si>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</si>
  <si>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</si>
  <si>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</si>
  <si>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</si>
  <si>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</si>
  <si>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</si>
  <si>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</si>
  <si>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</si>
  <si>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</si>
  <si>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</si>
  <si>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</si>
  <si>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</si>
  <si>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</si>
  <si>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</si>
  <si>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</si>
  <si>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</si>
  <si>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</si>
  <si>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</si>
  <si>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</si>
  <si>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</si>
  <si>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</si>
  <si>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</si>
  <si>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</si>
  <si>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</si>
  <si>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</si>
  <si>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</si>
  <si>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</si>
  <si>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</si>
  <si>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</si>
  <si>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</si>
  <si>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</si>
  <si>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</si>
  <si>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</si>
  <si>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</si>
  <si>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</si>
  <si>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</si>
  <si>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</si>
  <si>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</si>
  <si>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</si>
  <si>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</si>
  <si>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Sistema Municipal de Agua Potable y Alcantarillado de Santiago Maravatío, Guanajuato.
Estado Analítico del Ejercicio del Presupuesto de Egresos
Clasificación por Objeto del Gasto (Capítulo y Concepto)
Del 1 de Enero al 31 de Diciembre de 2020</t>
  </si>
  <si>
    <t>Sistema Municipal de Agua Potable y Alcantarillado de Santiago Maravatío, Guanajuato.
Estado Analítico del Ejercicio del Presupuesto de Egresos
Clasificación Económica (por Tipo de Gasto)
Del 1 de Enero al 31 de Diciembre de 2020</t>
  </si>
  <si>
    <t>31120-0101 AGUA POTABLE SANTIAGO MARAVAT</t>
  </si>
  <si>
    <t>Sistema Municipal de Agua Potable y Alcantarillado de Santiago Maravatío, Guanajuato.
Estado Analítico del Ejercicio del Presupuesto de Egresos
Clasificación Administrativa
Del 1 de Enero al 31 de Diciembre de 2020</t>
  </si>
  <si>
    <t>Sistema Municipal de Agua Potable y Alcantarillado de Santiago Maravatío, Guanajuato.
Estado Analítico del Ejercicio del Presupuesto de Egresos
Clasificación Funcional (Finalidad y Función)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</si>
</sst>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workbookViewId="0">
      <selection activeCell="M27" sqref="M27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1" t="s">
        <v>137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5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29" t="s">
        <v>64</v>
      </c>
      <c r="B5" s="6"/>
      <c r="C5" s="34">
        <f>SUM(C6:C12)</f>
        <v>956725</v>
      </c>
      <c r="D5" s="34">
        <f>SUM(D6:D12)</f>
        <v>501221.63</v>
      </c>
      <c r="E5" s="34">
        <f>C5+D5</f>
        <v>1457946.63</v>
      </c>
      <c r="F5" s="34">
        <f>SUM(F6:F12)</f>
        <v>913347.48</v>
      </c>
      <c r="G5" s="34">
        <f>SUM(G6:G12)</f>
        <v>913347.48</v>
      </c>
      <c r="H5" s="34">
        <f>E5-F5</f>
        <v>544599.14999999991</v>
      </c>
    </row>
    <row r="6" spans="1:8" x14ac:dyDescent="0.2">
      <c r="A6" s="28">
        <v>1100</v>
      </c>
      <c r="B6" s="10" t="s">
        <v>73</v>
      </c>
      <c r="C6" s="12">
        <v>647568</v>
      </c>
      <c r="D6" s="12">
        <v>184262.43</v>
      </c>
      <c r="E6" s="12">
        <f t="shared" ref="E6:E69" si="0">C6+D6</f>
        <v>831830.42999999993</v>
      </c>
      <c r="F6" s="12">
        <v>642200.22</v>
      </c>
      <c r="G6" s="12">
        <v>642200.22</v>
      </c>
      <c r="H6" s="12">
        <f t="shared" ref="H6:H69" si="1">E6-F6</f>
        <v>189630.20999999996</v>
      </c>
    </row>
    <row r="7" spans="1:8" x14ac:dyDescent="0.2">
      <c r="A7" s="28">
        <v>1200</v>
      </c>
      <c r="B7" s="10" t="s">
        <v>74</v>
      </c>
      <c r="C7" s="12">
        <v>99265</v>
      </c>
      <c r="D7" s="12">
        <v>27872</v>
      </c>
      <c r="E7" s="12">
        <f t="shared" si="0"/>
        <v>127137</v>
      </c>
      <c r="F7" s="12">
        <v>90998.53</v>
      </c>
      <c r="G7" s="12">
        <v>90998.53</v>
      </c>
      <c r="H7" s="12">
        <f t="shared" si="1"/>
        <v>36138.47</v>
      </c>
    </row>
    <row r="8" spans="1:8" x14ac:dyDescent="0.2">
      <c r="A8" s="28">
        <v>1300</v>
      </c>
      <c r="B8" s="10" t="s">
        <v>75</v>
      </c>
      <c r="C8" s="12">
        <v>174892</v>
      </c>
      <c r="D8" s="12">
        <v>289087.2</v>
      </c>
      <c r="E8" s="12">
        <f t="shared" si="0"/>
        <v>463979.2</v>
      </c>
      <c r="F8" s="12">
        <v>176249.35</v>
      </c>
      <c r="G8" s="12">
        <v>176249.35</v>
      </c>
      <c r="H8" s="12">
        <f t="shared" si="1"/>
        <v>287729.84999999998</v>
      </c>
    </row>
    <row r="9" spans="1:8" x14ac:dyDescent="0.2">
      <c r="A9" s="28">
        <v>1400</v>
      </c>
      <c r="B9" s="10" t="s">
        <v>34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28">
        <v>1500</v>
      </c>
      <c r="B10" s="10" t="s">
        <v>76</v>
      </c>
      <c r="C10" s="12">
        <v>35000</v>
      </c>
      <c r="D10" s="12">
        <v>0</v>
      </c>
      <c r="E10" s="12">
        <f t="shared" si="0"/>
        <v>35000</v>
      </c>
      <c r="F10" s="12">
        <v>3899.38</v>
      </c>
      <c r="G10" s="12">
        <v>3899.38</v>
      </c>
      <c r="H10" s="12">
        <f t="shared" si="1"/>
        <v>31100.62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77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65</v>
      </c>
      <c r="B13" s="6"/>
      <c r="C13" s="35">
        <f>SUM(C14:C22)</f>
        <v>296532.86</v>
      </c>
      <c r="D13" s="35">
        <f>SUM(D14:D22)</f>
        <v>39204</v>
      </c>
      <c r="E13" s="35">
        <f t="shared" si="0"/>
        <v>335736.86</v>
      </c>
      <c r="F13" s="35">
        <f>SUM(F14:F22)</f>
        <v>229834.14</v>
      </c>
      <c r="G13" s="35">
        <f>SUM(G14:G22)</f>
        <v>229834.14</v>
      </c>
      <c r="H13" s="35">
        <f t="shared" si="1"/>
        <v>105902.71999999997</v>
      </c>
    </row>
    <row r="14" spans="1:8" x14ac:dyDescent="0.2">
      <c r="A14" s="28">
        <v>2100</v>
      </c>
      <c r="B14" s="10" t="s">
        <v>78</v>
      </c>
      <c r="C14" s="12">
        <v>26000</v>
      </c>
      <c r="D14" s="12">
        <v>2737.56</v>
      </c>
      <c r="E14" s="12">
        <f t="shared" si="0"/>
        <v>28737.56</v>
      </c>
      <c r="F14" s="12">
        <v>19090.59</v>
      </c>
      <c r="G14" s="12">
        <v>19090.59</v>
      </c>
      <c r="H14" s="12">
        <f t="shared" si="1"/>
        <v>9646.9700000000012</v>
      </c>
    </row>
    <row r="15" spans="1:8" x14ac:dyDescent="0.2">
      <c r="A15" s="28">
        <v>2200</v>
      </c>
      <c r="B15" s="10" t="s">
        <v>79</v>
      </c>
      <c r="C15" s="12">
        <v>5000</v>
      </c>
      <c r="D15" s="12">
        <v>0</v>
      </c>
      <c r="E15" s="12">
        <f t="shared" si="0"/>
        <v>5000</v>
      </c>
      <c r="F15" s="12">
        <v>0</v>
      </c>
      <c r="G15" s="12">
        <v>0</v>
      </c>
      <c r="H15" s="12">
        <f t="shared" si="1"/>
        <v>5000</v>
      </c>
    </row>
    <row r="16" spans="1:8" x14ac:dyDescent="0.2">
      <c r="A16" s="28">
        <v>2300</v>
      </c>
      <c r="B16" s="10" t="s">
        <v>80</v>
      </c>
      <c r="C16" s="12">
        <v>66120</v>
      </c>
      <c r="D16" s="12">
        <v>14291.2</v>
      </c>
      <c r="E16" s="12">
        <f t="shared" si="0"/>
        <v>80411.199999999997</v>
      </c>
      <c r="F16" s="12">
        <v>72772.800000000003</v>
      </c>
      <c r="G16" s="12">
        <v>72772.800000000003</v>
      </c>
      <c r="H16" s="12">
        <f t="shared" si="1"/>
        <v>7638.3999999999942</v>
      </c>
    </row>
    <row r="17" spans="1:8" x14ac:dyDescent="0.2">
      <c r="A17" s="28">
        <v>2400</v>
      </c>
      <c r="B17" s="10" t="s">
        <v>81</v>
      </c>
      <c r="C17" s="12">
        <v>0</v>
      </c>
      <c r="D17" s="12">
        <v>0</v>
      </c>
      <c r="E17" s="12">
        <f t="shared" si="0"/>
        <v>0</v>
      </c>
      <c r="F17" s="12">
        <v>0</v>
      </c>
      <c r="G17" s="12">
        <v>0</v>
      </c>
      <c r="H17" s="12">
        <f t="shared" si="1"/>
        <v>0</v>
      </c>
    </row>
    <row r="18" spans="1:8" x14ac:dyDescent="0.2">
      <c r="A18" s="28">
        <v>2500</v>
      </c>
      <c r="B18" s="10" t="s">
        <v>82</v>
      </c>
      <c r="C18" s="12">
        <v>20000</v>
      </c>
      <c r="D18" s="12">
        <v>7675.24</v>
      </c>
      <c r="E18" s="12">
        <f t="shared" si="0"/>
        <v>27675.239999999998</v>
      </c>
      <c r="F18" s="12">
        <v>2680</v>
      </c>
      <c r="G18" s="12">
        <v>2680</v>
      </c>
      <c r="H18" s="12">
        <f t="shared" si="1"/>
        <v>24995.239999999998</v>
      </c>
    </row>
    <row r="19" spans="1:8" x14ac:dyDescent="0.2">
      <c r="A19" s="28">
        <v>2600</v>
      </c>
      <c r="B19" s="10" t="s">
        <v>83</v>
      </c>
      <c r="C19" s="12">
        <v>78000</v>
      </c>
      <c r="D19" s="12">
        <v>10000</v>
      </c>
      <c r="E19" s="12">
        <f t="shared" si="0"/>
        <v>88000</v>
      </c>
      <c r="F19" s="12">
        <v>43284.79</v>
      </c>
      <c r="G19" s="12">
        <v>43284.79</v>
      </c>
      <c r="H19" s="12">
        <f t="shared" si="1"/>
        <v>44715.21</v>
      </c>
    </row>
    <row r="20" spans="1:8" x14ac:dyDescent="0.2">
      <c r="A20" s="28">
        <v>2700</v>
      </c>
      <c r="B20" s="10" t="s">
        <v>84</v>
      </c>
      <c r="C20" s="12">
        <v>5000</v>
      </c>
      <c r="D20" s="12">
        <v>0</v>
      </c>
      <c r="E20" s="12">
        <f t="shared" si="0"/>
        <v>5000</v>
      </c>
      <c r="F20" s="12">
        <v>0</v>
      </c>
      <c r="G20" s="12">
        <v>0</v>
      </c>
      <c r="H20" s="12">
        <f t="shared" si="1"/>
        <v>5000</v>
      </c>
    </row>
    <row r="21" spans="1:8" x14ac:dyDescent="0.2">
      <c r="A21" s="28">
        <v>2800</v>
      </c>
      <c r="B21" s="10" t="s">
        <v>85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86</v>
      </c>
      <c r="C22" s="12">
        <v>96412.86</v>
      </c>
      <c r="D22" s="12">
        <v>4500</v>
      </c>
      <c r="E22" s="12">
        <f t="shared" si="0"/>
        <v>100912.86</v>
      </c>
      <c r="F22" s="12">
        <v>92005.96</v>
      </c>
      <c r="G22" s="12">
        <v>92005.96</v>
      </c>
      <c r="H22" s="12">
        <f t="shared" si="1"/>
        <v>8906.8999999999942</v>
      </c>
    </row>
    <row r="23" spans="1:8" x14ac:dyDescent="0.2">
      <c r="A23" s="29" t="s">
        <v>66</v>
      </c>
      <c r="B23" s="6"/>
      <c r="C23" s="35">
        <f>SUM(C24:C32)</f>
        <v>1306690.06</v>
      </c>
      <c r="D23" s="35">
        <f>SUM(D24:D32)</f>
        <v>228354</v>
      </c>
      <c r="E23" s="35">
        <f t="shared" si="0"/>
        <v>1535044.06</v>
      </c>
      <c r="F23" s="35">
        <f>SUM(F24:F32)</f>
        <v>883076.06000000017</v>
      </c>
      <c r="G23" s="35">
        <f>SUM(G24:G32)</f>
        <v>883076.06000000017</v>
      </c>
      <c r="H23" s="35">
        <f t="shared" si="1"/>
        <v>651967.99999999988</v>
      </c>
    </row>
    <row r="24" spans="1:8" x14ac:dyDescent="0.2">
      <c r="A24" s="28">
        <v>3100</v>
      </c>
      <c r="B24" s="10" t="s">
        <v>87</v>
      </c>
      <c r="C24" s="12">
        <v>1057554.56</v>
      </c>
      <c r="D24" s="12">
        <v>225228</v>
      </c>
      <c r="E24" s="12">
        <f t="shared" si="0"/>
        <v>1282782.56</v>
      </c>
      <c r="F24" s="12">
        <v>742272.81</v>
      </c>
      <c r="G24" s="12">
        <v>742272.81</v>
      </c>
      <c r="H24" s="12">
        <f t="shared" si="1"/>
        <v>540509.75</v>
      </c>
    </row>
    <row r="25" spans="1:8" x14ac:dyDescent="0.2">
      <c r="A25" s="28">
        <v>3200</v>
      </c>
      <c r="B25" s="10" t="s">
        <v>88</v>
      </c>
      <c r="C25" s="12">
        <v>8000</v>
      </c>
      <c r="D25" s="12">
        <v>0</v>
      </c>
      <c r="E25" s="12">
        <f t="shared" si="0"/>
        <v>8000</v>
      </c>
      <c r="F25" s="12">
        <v>0</v>
      </c>
      <c r="G25" s="12">
        <v>0</v>
      </c>
      <c r="H25" s="12">
        <f t="shared" si="1"/>
        <v>8000</v>
      </c>
    </row>
    <row r="26" spans="1:8" x14ac:dyDescent="0.2">
      <c r="A26" s="28">
        <v>3300</v>
      </c>
      <c r="B26" s="10" t="s">
        <v>89</v>
      </c>
      <c r="C26" s="12">
        <v>53425</v>
      </c>
      <c r="D26" s="12">
        <v>0</v>
      </c>
      <c r="E26" s="12">
        <f t="shared" si="0"/>
        <v>53425</v>
      </c>
      <c r="F26" s="12">
        <v>28684.560000000001</v>
      </c>
      <c r="G26" s="12">
        <v>28684.560000000001</v>
      </c>
      <c r="H26" s="12">
        <f t="shared" si="1"/>
        <v>24740.44</v>
      </c>
    </row>
    <row r="27" spans="1:8" x14ac:dyDescent="0.2">
      <c r="A27" s="28">
        <v>3400</v>
      </c>
      <c r="B27" s="10" t="s">
        <v>90</v>
      </c>
      <c r="C27" s="12">
        <v>5500</v>
      </c>
      <c r="D27" s="12">
        <v>100</v>
      </c>
      <c r="E27" s="12">
        <f t="shared" si="0"/>
        <v>5600</v>
      </c>
      <c r="F27" s="12">
        <v>3260.06</v>
      </c>
      <c r="G27" s="12">
        <v>3260.06</v>
      </c>
      <c r="H27" s="12">
        <f t="shared" si="1"/>
        <v>2339.94</v>
      </c>
    </row>
    <row r="28" spans="1:8" x14ac:dyDescent="0.2">
      <c r="A28" s="28">
        <v>3500</v>
      </c>
      <c r="B28" s="10" t="s">
        <v>91</v>
      </c>
      <c r="C28" s="12">
        <v>19000</v>
      </c>
      <c r="D28" s="12">
        <v>0</v>
      </c>
      <c r="E28" s="12">
        <f t="shared" si="0"/>
        <v>19000</v>
      </c>
      <c r="F28" s="12">
        <v>0</v>
      </c>
      <c r="G28" s="12">
        <v>0</v>
      </c>
      <c r="H28" s="12">
        <f t="shared" si="1"/>
        <v>19000</v>
      </c>
    </row>
    <row r="29" spans="1:8" x14ac:dyDescent="0.2">
      <c r="A29" s="28">
        <v>3600</v>
      </c>
      <c r="B29" s="10" t="s">
        <v>92</v>
      </c>
      <c r="C29" s="12">
        <v>0</v>
      </c>
      <c r="D29" s="12">
        <v>0</v>
      </c>
      <c r="E29" s="12">
        <f t="shared" si="0"/>
        <v>0</v>
      </c>
      <c r="F29" s="12">
        <v>0</v>
      </c>
      <c r="G29" s="12">
        <v>0</v>
      </c>
      <c r="H29" s="12">
        <f t="shared" si="1"/>
        <v>0</v>
      </c>
    </row>
    <row r="30" spans="1:8" x14ac:dyDescent="0.2">
      <c r="A30" s="28">
        <v>3700</v>
      </c>
      <c r="B30" s="10" t="s">
        <v>93</v>
      </c>
      <c r="C30" s="12">
        <v>8500</v>
      </c>
      <c r="D30" s="12">
        <v>0</v>
      </c>
      <c r="E30" s="12">
        <f t="shared" si="0"/>
        <v>8500</v>
      </c>
      <c r="F30" s="12">
        <v>4941.63</v>
      </c>
      <c r="G30" s="12">
        <v>4941.63</v>
      </c>
      <c r="H30" s="12">
        <f t="shared" si="1"/>
        <v>3558.37</v>
      </c>
    </row>
    <row r="31" spans="1:8" x14ac:dyDescent="0.2">
      <c r="A31" s="28">
        <v>3800</v>
      </c>
      <c r="B31" s="10" t="s">
        <v>94</v>
      </c>
      <c r="C31" s="12">
        <v>10000</v>
      </c>
      <c r="D31" s="12">
        <v>0</v>
      </c>
      <c r="E31" s="12">
        <f t="shared" si="0"/>
        <v>10000</v>
      </c>
      <c r="F31" s="12">
        <v>0</v>
      </c>
      <c r="G31" s="12">
        <v>0</v>
      </c>
      <c r="H31" s="12">
        <f t="shared" si="1"/>
        <v>10000</v>
      </c>
    </row>
    <row r="32" spans="1:8" x14ac:dyDescent="0.2">
      <c r="A32" s="28">
        <v>3900</v>
      </c>
      <c r="B32" s="10" t="s">
        <v>18</v>
      </c>
      <c r="C32" s="12">
        <v>144710.5</v>
      </c>
      <c r="D32" s="12">
        <v>3026</v>
      </c>
      <c r="E32" s="12">
        <f t="shared" si="0"/>
        <v>147736.5</v>
      </c>
      <c r="F32" s="12">
        <v>103917</v>
      </c>
      <c r="G32" s="12">
        <v>103917</v>
      </c>
      <c r="H32" s="12">
        <f t="shared" si="1"/>
        <v>43819.5</v>
      </c>
    </row>
    <row r="33" spans="1:8" x14ac:dyDescent="0.2">
      <c r="A33" s="29" t="s">
        <v>67</v>
      </c>
      <c r="B33" s="6"/>
      <c r="C33" s="35">
        <f>SUM(C34:C42)</f>
        <v>40000</v>
      </c>
      <c r="D33" s="35">
        <f>SUM(D34:D42)</f>
        <v>0</v>
      </c>
      <c r="E33" s="35">
        <f t="shared" si="0"/>
        <v>40000</v>
      </c>
      <c r="F33" s="35">
        <f>SUM(F34:F42)</f>
        <v>40000</v>
      </c>
      <c r="G33" s="35">
        <f>SUM(G34:G42)</f>
        <v>40000</v>
      </c>
      <c r="H33" s="35">
        <f t="shared" si="1"/>
        <v>0</v>
      </c>
    </row>
    <row r="34" spans="1:8" x14ac:dyDescent="0.2">
      <c r="A34" s="28">
        <v>4100</v>
      </c>
      <c r="B34" s="10" t="s">
        <v>95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96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97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98</v>
      </c>
      <c r="C37" s="12">
        <v>40000</v>
      </c>
      <c r="D37" s="12">
        <v>0</v>
      </c>
      <c r="E37" s="12">
        <f t="shared" si="0"/>
        <v>40000</v>
      </c>
      <c r="F37" s="12">
        <v>40000</v>
      </c>
      <c r="G37" s="12">
        <v>40000</v>
      </c>
      <c r="H37" s="12">
        <f t="shared" si="1"/>
        <v>0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99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100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101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68</v>
      </c>
      <c r="B43" s="6"/>
      <c r="C43" s="35">
        <f>SUM(C44:C52)</f>
        <v>19000</v>
      </c>
      <c r="D43" s="35">
        <f>SUM(D44:D52)</f>
        <v>0</v>
      </c>
      <c r="E43" s="35">
        <f t="shared" si="0"/>
        <v>19000</v>
      </c>
      <c r="F43" s="35">
        <f>SUM(F44:F52)</f>
        <v>0</v>
      </c>
      <c r="G43" s="35">
        <f>SUM(G44:G52)</f>
        <v>0</v>
      </c>
      <c r="H43" s="35">
        <f t="shared" si="1"/>
        <v>19000</v>
      </c>
    </row>
    <row r="44" spans="1:8" x14ac:dyDescent="0.2">
      <c r="A44" s="28">
        <v>5100</v>
      </c>
      <c r="B44" s="10" t="s">
        <v>102</v>
      </c>
      <c r="C44" s="12">
        <v>19000</v>
      </c>
      <c r="D44" s="12">
        <v>0</v>
      </c>
      <c r="E44" s="12">
        <f t="shared" si="0"/>
        <v>19000</v>
      </c>
      <c r="F44" s="12">
        <v>0</v>
      </c>
      <c r="G44" s="12">
        <v>0</v>
      </c>
      <c r="H44" s="12">
        <f t="shared" si="1"/>
        <v>19000</v>
      </c>
    </row>
    <row r="45" spans="1:8" x14ac:dyDescent="0.2">
      <c r="A45" s="28">
        <v>5200</v>
      </c>
      <c r="B45" s="10" t="s">
        <v>103</v>
      </c>
      <c r="C45" s="12">
        <v>0</v>
      </c>
      <c r="D45" s="12">
        <v>0</v>
      </c>
      <c r="E45" s="12">
        <f t="shared" si="0"/>
        <v>0</v>
      </c>
      <c r="F45" s="12">
        <v>0</v>
      </c>
      <c r="G45" s="12">
        <v>0</v>
      </c>
      <c r="H45" s="12">
        <f t="shared" si="1"/>
        <v>0</v>
      </c>
    </row>
    <row r="46" spans="1:8" x14ac:dyDescent="0.2">
      <c r="A46" s="28">
        <v>5300</v>
      </c>
      <c r="B46" s="10" t="s">
        <v>104</v>
      </c>
      <c r="C46" s="12">
        <v>0</v>
      </c>
      <c r="D46" s="12">
        <v>0</v>
      </c>
      <c r="E46" s="12">
        <f t="shared" si="0"/>
        <v>0</v>
      </c>
      <c r="F46" s="12">
        <v>0</v>
      </c>
      <c r="G46" s="12">
        <v>0</v>
      </c>
      <c r="H46" s="12">
        <f t="shared" si="1"/>
        <v>0</v>
      </c>
    </row>
    <row r="47" spans="1:8" x14ac:dyDescent="0.2">
      <c r="A47" s="28">
        <v>5400</v>
      </c>
      <c r="B47" s="10" t="s">
        <v>105</v>
      </c>
      <c r="C47" s="12">
        <v>0</v>
      </c>
      <c r="D47" s="12">
        <v>0</v>
      </c>
      <c r="E47" s="12">
        <f t="shared" si="0"/>
        <v>0</v>
      </c>
      <c r="F47" s="12">
        <v>0</v>
      </c>
      <c r="G47" s="12">
        <v>0</v>
      </c>
      <c r="H47" s="12">
        <f t="shared" si="1"/>
        <v>0</v>
      </c>
    </row>
    <row r="48" spans="1:8" x14ac:dyDescent="0.2">
      <c r="A48" s="28">
        <v>5500</v>
      </c>
      <c r="B48" s="10" t="s">
        <v>106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107</v>
      </c>
      <c r="C49" s="12">
        <v>0</v>
      </c>
      <c r="D49" s="12">
        <v>0</v>
      </c>
      <c r="E49" s="12">
        <f t="shared" si="0"/>
        <v>0</v>
      </c>
      <c r="F49" s="12">
        <v>0</v>
      </c>
      <c r="G49" s="12">
        <v>0</v>
      </c>
      <c r="H49" s="12">
        <f t="shared" si="1"/>
        <v>0</v>
      </c>
    </row>
    <row r="50" spans="1:8" x14ac:dyDescent="0.2">
      <c r="A50" s="28">
        <v>5700</v>
      </c>
      <c r="B50" s="10" t="s">
        <v>108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109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110</v>
      </c>
      <c r="C52" s="12">
        <v>0</v>
      </c>
      <c r="D52" s="12">
        <v>0</v>
      </c>
      <c r="E52" s="12">
        <f t="shared" si="0"/>
        <v>0</v>
      </c>
      <c r="F52" s="12">
        <v>0</v>
      </c>
      <c r="G52" s="12">
        <v>0</v>
      </c>
      <c r="H52" s="12">
        <f t="shared" si="1"/>
        <v>0</v>
      </c>
    </row>
    <row r="53" spans="1:8" x14ac:dyDescent="0.2">
      <c r="A53" s="29" t="s">
        <v>69</v>
      </c>
      <c r="B53" s="6"/>
      <c r="C53" s="35">
        <f>SUM(C54:C56)</f>
        <v>0</v>
      </c>
      <c r="D53" s="35">
        <f>SUM(D54:D56)</f>
        <v>0</v>
      </c>
      <c r="E53" s="35">
        <f t="shared" si="0"/>
        <v>0</v>
      </c>
      <c r="F53" s="35">
        <f>SUM(F54:F56)</f>
        <v>0</v>
      </c>
      <c r="G53" s="35">
        <f>SUM(G54:G56)</f>
        <v>0</v>
      </c>
      <c r="H53" s="35">
        <f t="shared" si="1"/>
        <v>0</v>
      </c>
    </row>
    <row r="54" spans="1:8" x14ac:dyDescent="0.2">
      <c r="A54" s="28">
        <v>6100</v>
      </c>
      <c r="B54" s="10" t="s">
        <v>111</v>
      </c>
      <c r="C54" s="12">
        <v>0</v>
      </c>
      <c r="D54" s="12">
        <v>0</v>
      </c>
      <c r="E54" s="12">
        <f t="shared" si="0"/>
        <v>0</v>
      </c>
      <c r="F54" s="12">
        <v>0</v>
      </c>
      <c r="G54" s="12">
        <v>0</v>
      </c>
      <c r="H54" s="12">
        <f t="shared" si="1"/>
        <v>0</v>
      </c>
    </row>
    <row r="55" spans="1:8" x14ac:dyDescent="0.2">
      <c r="A55" s="28">
        <v>6200</v>
      </c>
      <c r="B55" s="10" t="s">
        <v>112</v>
      </c>
      <c r="C55" s="12">
        <v>0</v>
      </c>
      <c r="D55" s="12">
        <v>0</v>
      </c>
      <c r="E55" s="12">
        <f t="shared" si="0"/>
        <v>0</v>
      </c>
      <c r="F55" s="12">
        <v>0</v>
      </c>
      <c r="G55" s="12">
        <v>0</v>
      </c>
      <c r="H55" s="12">
        <f t="shared" si="1"/>
        <v>0</v>
      </c>
    </row>
    <row r="56" spans="1:8" x14ac:dyDescent="0.2">
      <c r="A56" s="28">
        <v>6300</v>
      </c>
      <c r="B56" s="10" t="s">
        <v>113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70</v>
      </c>
      <c r="B57" s="6"/>
      <c r="C57" s="35">
        <f>SUM(C58:C64)</f>
        <v>0</v>
      </c>
      <c r="D57" s="35">
        <f>SUM(D58:D64)</f>
        <v>0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114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115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116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117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118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119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120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71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72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121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122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123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124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125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126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127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56</v>
      </c>
      <c r="C77" s="37">
        <f t="shared" ref="C77:H77" si="4">SUM(C5+C13+C23+C33+C43+C53+C57+C65+C69)</f>
        <v>2618947.92</v>
      </c>
      <c r="D77" s="37">
        <f t="shared" si="4"/>
        <v>768779.63</v>
      </c>
      <c r="E77" s="37">
        <f t="shared" si="4"/>
        <v>3387727.55</v>
      </c>
      <c r="F77" s="37">
        <f t="shared" si="4"/>
        <v>2066257.6800000002</v>
      </c>
      <c r="G77" s="37">
        <f t="shared" si="4"/>
        <v>2066257.6800000002</v>
      </c>
      <c r="H77" s="37">
        <f t="shared" si="4"/>
        <v>1321469.8699999996</v>
      </c>
    </row>
    <row r="79" spans="1:8" x14ac:dyDescent="0.2">
      <c r="A79" s="1" t="s">
        <v>133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zoomScaleNormal="100" workbookViewId="0">
      <selection activeCell="C5" sqref="C5:H10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1" t="s">
        <v>138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5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5"/>
      <c r="B5" s="13" t="s">
        <v>0</v>
      </c>
      <c r="C5" s="38">
        <v>2599947.92</v>
      </c>
      <c r="D5" s="38">
        <v>768779.63</v>
      </c>
      <c r="E5" s="38">
        <f>C5+D5</f>
        <v>3368727.55</v>
      </c>
      <c r="F5" s="38">
        <v>2066257.68</v>
      </c>
      <c r="G5" s="38">
        <v>2066257.68</v>
      </c>
      <c r="H5" s="38">
        <f>E5-F5</f>
        <v>1302469.8699999999</v>
      </c>
    </row>
    <row r="6" spans="1:8" x14ac:dyDescent="0.2">
      <c r="A6" s="5"/>
      <c r="B6" s="13" t="s">
        <v>1</v>
      </c>
      <c r="C6" s="38">
        <v>19000</v>
      </c>
      <c r="D6" s="38">
        <v>0</v>
      </c>
      <c r="E6" s="38">
        <f>C6+D6</f>
        <v>19000</v>
      </c>
      <c r="F6" s="38">
        <v>0</v>
      </c>
      <c r="G6" s="38">
        <v>0</v>
      </c>
      <c r="H6" s="38">
        <f>E6-F6</f>
        <v>19000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56</v>
      </c>
      <c r="C10" s="37">
        <f t="shared" ref="C10:H10" si="0">SUM(C5+C6+C7+C8+C9)</f>
        <v>2618947.92</v>
      </c>
      <c r="D10" s="37">
        <f t="shared" si="0"/>
        <v>768779.63</v>
      </c>
      <c r="E10" s="37">
        <f t="shared" si="0"/>
        <v>3387727.55</v>
      </c>
      <c r="F10" s="37">
        <f t="shared" si="0"/>
        <v>2066257.68</v>
      </c>
      <c r="G10" s="37">
        <f t="shared" si="0"/>
        <v>2066257.68</v>
      </c>
      <c r="H10" s="37">
        <f t="shared" si="0"/>
        <v>1321469.8699999999</v>
      </c>
    </row>
    <row r="12" spans="1:8" x14ac:dyDescent="0.2">
      <c r="A12" s="1" t="s">
        <v>133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opLeftCell="A13" workbookViewId="0">
      <selection activeCell="J35" sqref="J35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41" t="s">
        <v>140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5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139</v>
      </c>
      <c r="C6" s="12">
        <v>2618947.92</v>
      </c>
      <c r="D6" s="12">
        <v>768779.63</v>
      </c>
      <c r="E6" s="12">
        <f>C6+D6</f>
        <v>3387727.55</v>
      </c>
      <c r="F6" s="12">
        <v>2066257.68</v>
      </c>
      <c r="G6" s="12">
        <v>2066257.68</v>
      </c>
      <c r="H6" s="12">
        <f>E6-F6</f>
        <v>1321469.8699999999</v>
      </c>
    </row>
    <row r="7" spans="1:8" x14ac:dyDescent="0.2">
      <c r="A7" s="4"/>
      <c r="B7" s="15" t="s">
        <v>51</v>
      </c>
      <c r="C7" s="12">
        <v>0</v>
      </c>
      <c r="D7" s="12">
        <v>0</v>
      </c>
      <c r="E7" s="12">
        <f t="shared" ref="E7:E12" si="0">C7+D7</f>
        <v>0</v>
      </c>
      <c r="F7" s="12">
        <v>0</v>
      </c>
      <c r="G7" s="12">
        <v>0</v>
      </c>
      <c r="H7" s="12">
        <f t="shared" ref="H7:H12" si="1">E7-F7</f>
        <v>0</v>
      </c>
    </row>
    <row r="8" spans="1:8" x14ac:dyDescent="0.2">
      <c r="A8" s="4"/>
      <c r="B8" s="15" t="s">
        <v>52</v>
      </c>
      <c r="C8" s="12">
        <v>0</v>
      </c>
      <c r="D8" s="12">
        <v>0</v>
      </c>
      <c r="E8" s="12">
        <f t="shared" si="0"/>
        <v>0</v>
      </c>
      <c r="F8" s="12">
        <v>0</v>
      </c>
      <c r="G8" s="12">
        <v>0</v>
      </c>
      <c r="H8" s="12">
        <f t="shared" si="1"/>
        <v>0</v>
      </c>
    </row>
    <row r="9" spans="1:8" x14ac:dyDescent="0.2">
      <c r="A9" s="4"/>
      <c r="B9" s="15" t="s">
        <v>53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4"/>
      <c r="B10" s="15" t="s">
        <v>135</v>
      </c>
      <c r="C10" s="12">
        <v>0</v>
      </c>
      <c r="D10" s="12">
        <v>0</v>
      </c>
      <c r="E10" s="12">
        <f t="shared" si="0"/>
        <v>0</v>
      </c>
      <c r="F10" s="12">
        <v>0</v>
      </c>
      <c r="G10" s="12">
        <v>0</v>
      </c>
      <c r="H10" s="12">
        <f t="shared" si="1"/>
        <v>0</v>
      </c>
    </row>
    <row r="11" spans="1:8" x14ac:dyDescent="0.2">
      <c r="A11" s="4"/>
      <c r="B11" s="15" t="s">
        <v>54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4"/>
      <c r="B12" s="15" t="s">
        <v>55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56</v>
      </c>
      <c r="C14" s="40">
        <f t="shared" ref="C14:H14" si="2">SUM(C6:C13)</f>
        <v>2618947.92</v>
      </c>
      <c r="D14" s="40">
        <f t="shared" si="2"/>
        <v>768779.63</v>
      </c>
      <c r="E14" s="40">
        <f t="shared" si="2"/>
        <v>3387727.55</v>
      </c>
      <c r="F14" s="40">
        <f t="shared" si="2"/>
        <v>2066257.68</v>
      </c>
      <c r="G14" s="40">
        <f t="shared" si="2"/>
        <v>2066257.68</v>
      </c>
      <c r="H14" s="40">
        <f t="shared" si="2"/>
        <v>1321469.8699999999</v>
      </c>
    </row>
    <row r="17" spans="1:8" ht="45" customHeight="1" x14ac:dyDescent="0.2">
      <c r="A17" s="41" t="s">
        <v>131</v>
      </c>
      <c r="B17" s="42"/>
      <c r="C17" s="42"/>
      <c r="D17" s="42"/>
      <c r="E17" s="42"/>
      <c r="F17" s="42"/>
      <c r="G17" s="42"/>
      <c r="H17" s="43"/>
    </row>
    <row r="18" spans="1:8" x14ac:dyDescent="0.2">
      <c r="A18" s="46" t="s">
        <v>57</v>
      </c>
      <c r="B18" s="47"/>
      <c r="C18" s="41" t="s">
        <v>63</v>
      </c>
      <c r="D18" s="42"/>
      <c r="E18" s="42"/>
      <c r="F18" s="42"/>
      <c r="G18" s="43"/>
      <c r="H18" s="44" t="s">
        <v>62</v>
      </c>
    </row>
    <row r="19" spans="1:8" ht="22.5" x14ac:dyDescent="0.2">
      <c r="A19" s="48"/>
      <c r="B19" s="49"/>
      <c r="C19" s="8" t="s">
        <v>58</v>
      </c>
      <c r="D19" s="8" t="s">
        <v>128</v>
      </c>
      <c r="E19" s="8" t="s">
        <v>59</v>
      </c>
      <c r="F19" s="8" t="s">
        <v>60</v>
      </c>
      <c r="G19" s="8" t="s">
        <v>61</v>
      </c>
      <c r="H19" s="45"/>
    </row>
    <row r="20" spans="1:8" x14ac:dyDescent="0.2">
      <c r="A20" s="50"/>
      <c r="B20" s="51"/>
      <c r="C20" s="9">
        <v>1</v>
      </c>
      <c r="D20" s="9">
        <v>2</v>
      </c>
      <c r="E20" s="9" t="s">
        <v>129</v>
      </c>
      <c r="F20" s="9">
        <v>4</v>
      </c>
      <c r="G20" s="9">
        <v>5</v>
      </c>
      <c r="H20" s="9" t="s">
        <v>130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 t="shared" ref="E22:E24" si="3">C22+D22</f>
        <v>0</v>
      </c>
      <c r="F22" s="12">
        <v>0</v>
      </c>
      <c r="G22" s="12">
        <v>0</v>
      </c>
      <c r="H22" s="12">
        <f t="shared" ref="H22:H24" si="4"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1:8" x14ac:dyDescent="0.2">
      <c r="A24" s="4"/>
      <c r="B24" s="2" t="s">
        <v>134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1:8" x14ac:dyDescent="0.2">
      <c r="A25" s="17"/>
      <c r="B25" s="31" t="s">
        <v>56</v>
      </c>
      <c r="C25" s="40">
        <f t="shared" ref="C25:H25" si="5">SUM(C21:C24)</f>
        <v>0</v>
      </c>
      <c r="D25" s="40">
        <f t="shared" si="5"/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</row>
    <row r="28" spans="1:8" ht="45" customHeight="1" x14ac:dyDescent="0.2">
      <c r="A28" s="41" t="s">
        <v>132</v>
      </c>
      <c r="B28" s="42"/>
      <c r="C28" s="42"/>
      <c r="D28" s="42"/>
      <c r="E28" s="42"/>
      <c r="F28" s="42"/>
      <c r="G28" s="42"/>
      <c r="H28" s="43"/>
    </row>
    <row r="29" spans="1:8" x14ac:dyDescent="0.2">
      <c r="A29" s="46" t="s">
        <v>57</v>
      </c>
      <c r="B29" s="47"/>
      <c r="C29" s="41" t="s">
        <v>63</v>
      </c>
      <c r="D29" s="42"/>
      <c r="E29" s="42"/>
      <c r="F29" s="42"/>
      <c r="G29" s="43"/>
      <c r="H29" s="44" t="s">
        <v>62</v>
      </c>
    </row>
    <row r="30" spans="1:8" ht="22.5" x14ac:dyDescent="0.2">
      <c r="A30" s="48"/>
      <c r="B30" s="49"/>
      <c r="C30" s="8" t="s">
        <v>58</v>
      </c>
      <c r="D30" s="8" t="s">
        <v>128</v>
      </c>
      <c r="E30" s="8" t="s">
        <v>59</v>
      </c>
      <c r="F30" s="8" t="s">
        <v>60</v>
      </c>
      <c r="G30" s="8" t="s">
        <v>61</v>
      </c>
      <c r="H30" s="45"/>
    </row>
    <row r="31" spans="1:8" x14ac:dyDescent="0.2">
      <c r="A31" s="50"/>
      <c r="B31" s="51"/>
      <c r="C31" s="9">
        <v>1</v>
      </c>
      <c r="D31" s="9">
        <v>2</v>
      </c>
      <c r="E31" s="9" t="s">
        <v>129</v>
      </c>
      <c r="F31" s="9">
        <v>4</v>
      </c>
      <c r="G31" s="9">
        <v>5</v>
      </c>
      <c r="H31" s="9" t="s">
        <v>130</v>
      </c>
    </row>
    <row r="32" spans="1:8" x14ac:dyDescent="0.2">
      <c r="A32" s="4"/>
      <c r="B32" s="19" t="s">
        <v>12</v>
      </c>
      <c r="C32" s="12">
        <v>0</v>
      </c>
      <c r="D32" s="12">
        <v>0</v>
      </c>
      <c r="E32" s="12">
        <f t="shared" ref="E32:E38" si="6">C32+D32</f>
        <v>0</v>
      </c>
      <c r="F32" s="12">
        <v>0</v>
      </c>
      <c r="G32" s="12">
        <v>0</v>
      </c>
      <c r="H32" s="12">
        <f t="shared" ref="H32:H38" si="7">E32-F32</f>
        <v>0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6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4"/>
      <c r="B34" s="19" t="s">
        <v>13</v>
      </c>
      <c r="C34" s="12">
        <v>0</v>
      </c>
      <c r="D34" s="12">
        <v>0</v>
      </c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4"/>
      <c r="B35" s="19" t="s">
        <v>25</v>
      </c>
      <c r="C35" s="12">
        <v>0</v>
      </c>
      <c r="D35" s="12">
        <v>0</v>
      </c>
      <c r="E35" s="12">
        <f t="shared" si="6"/>
        <v>0</v>
      </c>
      <c r="F35" s="12">
        <v>0</v>
      </c>
      <c r="G35" s="12">
        <v>0</v>
      </c>
      <c r="H35" s="12">
        <f t="shared" si="7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6"/>
        <v>0</v>
      </c>
      <c r="F36" s="12">
        <v>0</v>
      </c>
      <c r="G36" s="12">
        <v>0</v>
      </c>
      <c r="H36" s="12">
        <f t="shared" si="7"/>
        <v>0</v>
      </c>
    </row>
    <row r="37" spans="1:8" x14ac:dyDescent="0.2">
      <c r="A37" s="4"/>
      <c r="B37" s="19" t="s">
        <v>33</v>
      </c>
      <c r="C37" s="12">
        <v>0</v>
      </c>
      <c r="D37" s="12">
        <v>0</v>
      </c>
      <c r="E37" s="12">
        <f t="shared" si="6"/>
        <v>0</v>
      </c>
      <c r="F37" s="12">
        <v>0</v>
      </c>
      <c r="G37" s="12">
        <v>0</v>
      </c>
      <c r="H37" s="12">
        <f t="shared" si="7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6"/>
        <v>0</v>
      </c>
      <c r="F38" s="12">
        <v>0</v>
      </c>
      <c r="G38" s="12">
        <v>0</v>
      </c>
      <c r="H38" s="12">
        <f t="shared" si="7"/>
        <v>0</v>
      </c>
    </row>
    <row r="39" spans="1:8" x14ac:dyDescent="0.2">
      <c r="A39" s="17"/>
      <c r="B39" s="31" t="s">
        <v>56</v>
      </c>
      <c r="C39" s="40">
        <f t="shared" ref="C39:H39" si="8">SUM(C32:C38)</f>
        <v>0</v>
      </c>
      <c r="D39" s="40">
        <f t="shared" si="8"/>
        <v>0</v>
      </c>
      <c r="E39" s="40">
        <f t="shared" si="8"/>
        <v>0</v>
      </c>
      <c r="F39" s="40">
        <f t="shared" si="8"/>
        <v>0</v>
      </c>
      <c r="G39" s="40">
        <f t="shared" si="8"/>
        <v>0</v>
      </c>
      <c r="H39" s="40">
        <f t="shared" si="8"/>
        <v>0</v>
      </c>
    </row>
    <row r="41" spans="1:8" x14ac:dyDescent="0.2">
      <c r="A41" s="1" t="s">
        <v>133</v>
      </c>
    </row>
  </sheetData>
  <sheetProtection formatCells="0" formatColumns="0" formatRows="0" insertRows="0" deleteRows="0" autoFilter="0"/>
  <mergeCells count="12"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workbookViewId="0">
      <selection activeCell="B15" sqref="B15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41" t="s">
        <v>141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5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24" t="s">
        <v>15</v>
      </c>
      <c r="B5" s="23"/>
      <c r="C5" s="35">
        <f t="shared" ref="C5:H5" si="0">SUM(C6:C13)</f>
        <v>0</v>
      </c>
      <c r="D5" s="35">
        <f t="shared" si="0"/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136</v>
      </c>
      <c r="C8" s="12">
        <v>0</v>
      </c>
      <c r="D8" s="12">
        <v>0</v>
      </c>
      <c r="E8" s="12">
        <f t="shared" si="1"/>
        <v>0</v>
      </c>
      <c r="F8" s="12">
        <v>0</v>
      </c>
      <c r="G8" s="12">
        <v>0</v>
      </c>
      <c r="H8" s="12">
        <f t="shared" si="2"/>
        <v>0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0</v>
      </c>
      <c r="D10" s="12">
        <v>0</v>
      </c>
      <c r="E10" s="12">
        <f t="shared" si="1"/>
        <v>0</v>
      </c>
      <c r="F10" s="12">
        <v>0</v>
      </c>
      <c r="G10" s="12">
        <v>0</v>
      </c>
      <c r="H10" s="12">
        <f t="shared" si="2"/>
        <v>0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2618947.92</v>
      </c>
      <c r="D14" s="35">
        <f t="shared" si="3"/>
        <v>768779.63</v>
      </c>
      <c r="E14" s="35">
        <f t="shared" si="3"/>
        <v>3387727.55</v>
      </c>
      <c r="F14" s="35">
        <f t="shared" si="3"/>
        <v>2066257.68</v>
      </c>
      <c r="G14" s="35">
        <f t="shared" si="3"/>
        <v>2066257.68</v>
      </c>
      <c r="H14" s="35">
        <f t="shared" si="3"/>
        <v>1321469.8699999999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2618947.92</v>
      </c>
      <c r="D16" s="12">
        <v>768779.63</v>
      </c>
      <c r="E16" s="12">
        <f t="shared" ref="E16:E21" si="5">C16+D16</f>
        <v>3387727.55</v>
      </c>
      <c r="F16" s="12">
        <v>2066257.68</v>
      </c>
      <c r="G16" s="12">
        <v>2066257.68</v>
      </c>
      <c r="H16" s="12">
        <f t="shared" si="4"/>
        <v>1321469.8699999999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0</v>
      </c>
      <c r="D18" s="12">
        <v>0</v>
      </c>
      <c r="E18" s="12">
        <f t="shared" si="5"/>
        <v>0</v>
      </c>
      <c r="F18" s="12">
        <v>0</v>
      </c>
      <c r="G18" s="12">
        <v>0</v>
      </c>
      <c r="H18" s="12">
        <f t="shared" si="4"/>
        <v>0</v>
      </c>
    </row>
    <row r="19" spans="1:8" x14ac:dyDescent="0.2">
      <c r="A19" s="22"/>
      <c r="B19" s="25" t="s">
        <v>45</v>
      </c>
      <c r="C19" s="12">
        <v>0</v>
      </c>
      <c r="D19" s="12">
        <v>0</v>
      </c>
      <c r="E19" s="12">
        <f t="shared" si="5"/>
        <v>0</v>
      </c>
      <c r="F19" s="12">
        <v>0</v>
      </c>
      <c r="G19" s="12">
        <v>0</v>
      </c>
      <c r="H19" s="12">
        <f t="shared" si="4"/>
        <v>0</v>
      </c>
    </row>
    <row r="20" spans="1:8" x14ac:dyDescent="0.2">
      <c r="A20" s="22"/>
      <c r="B20" s="25" t="s">
        <v>46</v>
      </c>
      <c r="C20" s="12">
        <v>0</v>
      </c>
      <c r="D20" s="12">
        <v>0</v>
      </c>
      <c r="E20" s="12">
        <f t="shared" si="5"/>
        <v>0</v>
      </c>
      <c r="F20" s="12">
        <v>0</v>
      </c>
      <c r="G20" s="12">
        <v>0</v>
      </c>
      <c r="H20" s="12">
        <f t="shared" si="4"/>
        <v>0</v>
      </c>
    </row>
    <row r="21" spans="1:8" x14ac:dyDescent="0.2">
      <c r="A21" s="22"/>
      <c r="B21" s="25" t="s">
        <v>4</v>
      </c>
      <c r="C21" s="12">
        <v>0</v>
      </c>
      <c r="D21" s="12">
        <v>0</v>
      </c>
      <c r="E21" s="12">
        <f t="shared" si="5"/>
        <v>0</v>
      </c>
      <c r="F21" s="12">
        <v>0</v>
      </c>
      <c r="G21" s="12">
        <v>0</v>
      </c>
      <c r="H21" s="12">
        <f t="shared" si="4"/>
        <v>0</v>
      </c>
    </row>
    <row r="22" spans="1:8" x14ac:dyDescent="0.2">
      <c r="A22" s="24" t="s">
        <v>47</v>
      </c>
      <c r="B22" s="26"/>
      <c r="C22" s="35">
        <f t="shared" ref="C22:H22" si="6">SUM(C23:C31)</f>
        <v>0</v>
      </c>
      <c r="D22" s="35">
        <f t="shared" si="6"/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56</v>
      </c>
      <c r="C37" s="40">
        <f t="shared" ref="C37:H37" si="12">SUM(C32+C22+C14+C5)</f>
        <v>2618947.92</v>
      </c>
      <c r="D37" s="40">
        <f t="shared" si="12"/>
        <v>768779.63</v>
      </c>
      <c r="E37" s="40">
        <f t="shared" si="12"/>
        <v>3387727.55</v>
      </c>
      <c r="F37" s="40">
        <f t="shared" si="12"/>
        <v>2066257.68</v>
      </c>
      <c r="G37" s="40">
        <f t="shared" si="12"/>
        <v>2066257.68</v>
      </c>
      <c r="H37" s="40">
        <f t="shared" si="12"/>
        <v>1321469.8699999999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133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Adrián</cp:lastModifiedBy>
  <cp:lastPrinted>2018-07-14T22:21:14Z</cp:lastPrinted>
  <dcterms:created xsi:type="dcterms:W3CDTF">2014-02-10T03:37:14Z</dcterms:created>
  <dcterms:modified xsi:type="dcterms:W3CDTF">2022-11-11T02:12:46Z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